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2330"/>
  </bookViews>
  <sheets>
    <sheet name="01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X25" i="1" s="1"/>
  <c r="X13" i="1"/>
  <c r="J12" i="1"/>
  <c r="X12" i="1" s="1"/>
  <c r="X14" i="1"/>
  <c r="X15" i="1"/>
  <c r="X16" i="1"/>
  <c r="X17" i="1"/>
  <c r="X18" i="1"/>
  <c r="X19" i="1"/>
  <c r="X20" i="1"/>
  <c r="X21" i="1"/>
  <c r="X22" i="1"/>
  <c r="X23" i="1"/>
  <c r="X24" i="1"/>
  <c r="P12" i="1"/>
  <c r="H28" i="1"/>
  <c r="H30" i="1" s="1"/>
  <c r="Z28" i="1"/>
  <c r="R28" i="1"/>
  <c r="L28" i="1"/>
  <c r="L30" i="1" s="1"/>
  <c r="F28" i="1"/>
  <c r="X28" i="1" l="1"/>
  <c r="C30" i="1"/>
  <c r="Z30" i="1"/>
  <c r="V28" i="1"/>
  <c r="V30" i="1" s="1"/>
  <c r="R30" i="1"/>
  <c r="N28" i="1"/>
  <c r="N30" i="1" s="1"/>
  <c r="F30" i="1"/>
  <c r="X26" i="1"/>
  <c r="P28" i="1"/>
  <c r="P30" i="1" s="1"/>
  <c r="T28" i="1" l="1"/>
  <c r="T30" i="1" s="1"/>
  <c r="J28" i="1"/>
  <c r="J30" i="1" s="1"/>
  <c r="X30" i="1" l="1"/>
</calcChain>
</file>

<file path=xl/sharedStrings.xml><?xml version="1.0" encoding="utf-8"?>
<sst xmlns="http://schemas.openxmlformats.org/spreadsheetml/2006/main" count="41" uniqueCount="40">
  <si>
    <t>Empresa:</t>
  </si>
  <si>
    <t>CONSELHO REGIONAL DE MEDICINA VETERINARIA DO ES - CRMV-ES</t>
  </si>
  <si>
    <t>CNPJ:</t>
  </si>
  <si>
    <t>27.398.460/0001-76</t>
  </si>
  <si>
    <t>Cálculo:</t>
  </si>
  <si>
    <t>Folha Mensal</t>
  </si>
  <si>
    <t>Competência:</t>
  </si>
  <si>
    <t>RELAÇÃO DA FOLHA POR FUNCIONÁRIO</t>
  </si>
  <si>
    <t>Código</t>
  </si>
  <si>
    <t>Nome do Empregado</t>
  </si>
  <si>
    <t>Salário  Contratual</t>
  </si>
  <si>
    <t>Salário</t>
  </si>
  <si>
    <t>Out. Prov.</t>
  </si>
  <si>
    <t>Aux. P. Saúde</t>
  </si>
  <si>
    <t>Sal. Fam.</t>
  </si>
  <si>
    <t>INSS</t>
  </si>
  <si>
    <t>IRRF</t>
  </si>
  <si>
    <t>Out. Desc.</t>
  </si>
  <si>
    <t>Honorários de Sucumbência</t>
  </si>
  <si>
    <t>Líquido</t>
  </si>
  <si>
    <t>FGTS</t>
  </si>
  <si>
    <t>Empregados</t>
  </si>
  <si>
    <t>ANDRE AMARAL E SILVA</t>
  </si>
  <si>
    <t>FELIPE GOMES SARMENTO</t>
  </si>
  <si>
    <t>GABRIELLA KARINA DAMACENA</t>
  </si>
  <si>
    <t>GABRIELLI SIMOES QUIRINO</t>
  </si>
  <si>
    <t>GEUZIMARIE DA CUNHA BARROS DE ALMEIDA</t>
  </si>
  <si>
    <t>GUILHERME NASCIMENTO ARCHANJO</t>
  </si>
  <si>
    <t>HEBER BRAGA GUIMARAES</t>
  </si>
  <si>
    <t>MARCOS AMARAL E SILVA</t>
  </si>
  <si>
    <t>MARIANE LUCHI DE OLIVEIRA</t>
  </si>
  <si>
    <t>MAYCON FERNANDES GUIZA</t>
  </si>
  <si>
    <t>NATALIA LUCHINI MARTINS</t>
  </si>
  <si>
    <t>ROBERTA LAVAGNOLI GAZEL</t>
  </si>
  <si>
    <t>TALITA CALEGARIO FIGUEIRA DIAS</t>
  </si>
  <si>
    <t>EMPREGADOS:</t>
  </si>
  <si>
    <t>Total:</t>
  </si>
  <si>
    <t>Todos geral :</t>
  </si>
  <si>
    <t>Cargo em Comissão</t>
  </si>
  <si>
    <t>BARBARA CRISTINA GUERRA AZALIM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</si>
</sst>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0" fillId="0" borderId="0" xfId="0" applyNumberForma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ill="1"/>
    <xf numFmtId="43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0"/>
  <sheetViews>
    <sheetView tabSelected="1" workbookViewId="0">
      <selection activeCell="C6" sqref="C6"/>
    </sheetView>
  </sheetViews>
  <sheetFormatPr defaultRowHeight="15" x14ac:dyDescent="0.25"/>
  <cols>
    <col min="2" max="2" width="14" bestFit="1" customWidth="1"/>
    <col min="3" max="3" width="61.5703125" bestFit="1" customWidth="1"/>
    <col min="4" max="4" width="10.42578125" customWidth="1"/>
    <col min="5" max="5" width="2.7109375" customWidth="1"/>
    <col min="6" max="6" width="10.5703125" bestFit="1" customWidth="1"/>
    <col min="7" max="7" width="2.7109375" customWidth="1"/>
    <col min="8" max="8" width="10.5703125" customWidth="1"/>
    <col min="9" max="9" width="2.85546875" customWidth="1"/>
    <col min="10" max="10" width="13.5703125" customWidth="1"/>
    <col min="11" max="11" width="2.7109375" customWidth="1"/>
    <col min="12" max="12" width="13.140625" bestFit="1" customWidth="1"/>
    <col min="13" max="13" width="2.85546875" customWidth="1"/>
    <col min="15" max="15" width="2.85546875" customWidth="1"/>
    <col min="16" max="16" width="9.5703125" customWidth="1"/>
    <col min="17" max="17" width="2.7109375" customWidth="1"/>
    <col min="18" max="18" width="9.5703125" bestFit="1" customWidth="1"/>
    <col min="19" max="19" width="2.85546875" customWidth="1"/>
    <col min="20" max="20" width="10.5703125" bestFit="1" customWidth="1"/>
    <col min="21" max="21" width="2.7109375" customWidth="1"/>
    <col min="23" max="23" width="2.42578125" customWidth="1"/>
    <col min="24" max="24" width="10.5703125" bestFit="1" customWidth="1"/>
    <col min="25" max="25" width="2.7109375" customWidth="1"/>
    <col min="26" max="26" width="9.5703125" bestFit="1" customWidth="1"/>
  </cols>
  <sheetData>
    <row r="2" spans="2:26" x14ac:dyDescent="0.25">
      <c r="B2" s="1" t="s">
        <v>0</v>
      </c>
      <c r="C2" s="1" t="s">
        <v>1</v>
      </c>
      <c r="D2" s="1"/>
    </row>
    <row r="3" spans="2:26" x14ac:dyDescent="0.25">
      <c r="B3" t="s">
        <v>2</v>
      </c>
      <c r="C3" t="s">
        <v>3</v>
      </c>
    </row>
    <row r="4" spans="2:26" x14ac:dyDescent="0.25">
      <c r="B4" t="s">
        <v>4</v>
      </c>
      <c r="C4" t="s">
        <v>5</v>
      </c>
    </row>
    <row r="5" spans="2:26" x14ac:dyDescent="0.25">
      <c r="B5" t="s">
        <v>6</v>
      </c>
      <c r="C5" s="2">
        <v>45658</v>
      </c>
      <c r="D5" s="2"/>
    </row>
    <row r="7" spans="2:26" x14ac:dyDescent="0.25">
      <c r="J7" s="1" t="s">
        <v>7</v>
      </c>
      <c r="K7" s="1"/>
      <c r="L7" s="1"/>
      <c r="M7" s="1"/>
      <c r="N7" s="1"/>
      <c r="O7" s="1"/>
      <c r="P7" s="1"/>
    </row>
    <row r="8" spans="2:26" ht="10.5" customHeight="1" x14ac:dyDescent="0.25"/>
    <row r="9" spans="2:26" ht="55.5" customHeight="1" x14ac:dyDescent="0.25">
      <c r="B9" s="1" t="s">
        <v>8</v>
      </c>
      <c r="C9" s="1" t="s">
        <v>9</v>
      </c>
      <c r="D9" s="3" t="s">
        <v>10</v>
      </c>
      <c r="F9" s="4" t="s">
        <v>11</v>
      </c>
      <c r="G9" s="4"/>
      <c r="H9" s="3" t="s">
        <v>38</v>
      </c>
      <c r="I9" s="4"/>
      <c r="J9" s="4" t="s">
        <v>12</v>
      </c>
      <c r="K9" s="4"/>
      <c r="L9" s="4" t="s">
        <v>13</v>
      </c>
      <c r="M9" s="4"/>
      <c r="N9" s="4" t="s">
        <v>14</v>
      </c>
      <c r="O9" s="4"/>
      <c r="P9" s="4" t="s">
        <v>15</v>
      </c>
      <c r="Q9" s="4"/>
      <c r="R9" s="4" t="s">
        <v>16</v>
      </c>
      <c r="S9" s="4"/>
      <c r="T9" s="4" t="s">
        <v>17</v>
      </c>
      <c r="U9" s="4"/>
      <c r="V9" s="3" t="s">
        <v>18</v>
      </c>
      <c r="W9" s="4"/>
      <c r="X9" s="4" t="s">
        <v>19</v>
      </c>
      <c r="Y9" s="4"/>
      <c r="Z9" s="4" t="s">
        <v>20</v>
      </c>
    </row>
    <row r="11" spans="2:26" x14ac:dyDescent="0.25">
      <c r="B11" s="1" t="s">
        <v>21</v>
      </c>
    </row>
    <row r="12" spans="2:26" x14ac:dyDescent="0.25">
      <c r="B12">
        <v>1176</v>
      </c>
      <c r="C12" s="5" t="s">
        <v>22</v>
      </c>
      <c r="D12" s="6">
        <v>3628.41</v>
      </c>
      <c r="F12" s="6">
        <v>3016.21</v>
      </c>
      <c r="G12" s="6"/>
      <c r="H12" s="6">
        <v>3748.21</v>
      </c>
      <c r="I12" s="6"/>
      <c r="J12" s="6">
        <f>534.14+430.66+757.83+20.8+70.6+400</f>
        <v>2214.0299999999997</v>
      </c>
      <c r="K12" s="6"/>
      <c r="L12" s="6">
        <v>1436.35</v>
      </c>
      <c r="M12" s="6"/>
      <c r="N12" s="6">
        <v>0</v>
      </c>
      <c r="O12" s="6"/>
      <c r="P12" s="6">
        <f>769.39+48.38+133.85</f>
        <v>951.62</v>
      </c>
      <c r="Q12" s="6"/>
      <c r="R12" s="6">
        <v>687.19</v>
      </c>
      <c r="S12" s="6"/>
      <c r="T12" s="6">
        <v>1588.78</v>
      </c>
      <c r="U12" s="6"/>
      <c r="V12" s="6">
        <v>0</v>
      </c>
      <c r="W12" s="6"/>
      <c r="X12" s="6">
        <f t="shared" ref="X12:X25" si="0">F12+H12+J12+L12+N12-P12-R12-T12+V12</f>
        <v>7187.21</v>
      </c>
      <c r="Y12" s="6"/>
      <c r="Z12" s="6">
        <v>686.27</v>
      </c>
    </row>
    <row r="13" spans="2:26" x14ac:dyDescent="0.25">
      <c r="B13">
        <v>1272</v>
      </c>
      <c r="C13" s="5" t="s">
        <v>39</v>
      </c>
      <c r="D13" s="6">
        <v>4000</v>
      </c>
      <c r="F13" s="6">
        <v>4000</v>
      </c>
      <c r="G13" s="6"/>
      <c r="H13" s="6">
        <v>0</v>
      </c>
      <c r="I13" s="6"/>
      <c r="J13" s="6">
        <v>0</v>
      </c>
      <c r="K13" s="6"/>
      <c r="L13" s="6">
        <v>0</v>
      </c>
      <c r="M13" s="6"/>
      <c r="N13" s="6">
        <v>0</v>
      </c>
      <c r="O13" s="6"/>
      <c r="P13" s="6">
        <v>373.4</v>
      </c>
      <c r="Q13" s="6"/>
      <c r="R13" s="6">
        <v>133.84</v>
      </c>
      <c r="S13" s="6"/>
      <c r="T13" s="6">
        <v>0</v>
      </c>
      <c r="U13" s="6"/>
      <c r="V13" s="6">
        <v>0</v>
      </c>
      <c r="W13" s="6"/>
      <c r="X13" s="6">
        <f t="shared" si="0"/>
        <v>3492.7599999999998</v>
      </c>
      <c r="Y13" s="6"/>
      <c r="Z13" s="6">
        <v>320</v>
      </c>
    </row>
    <row r="14" spans="2:26" x14ac:dyDescent="0.25">
      <c r="B14">
        <v>1270</v>
      </c>
      <c r="C14" s="5" t="s">
        <v>23</v>
      </c>
      <c r="D14" s="6">
        <v>8126.26</v>
      </c>
      <c r="F14" s="6">
        <v>8126.26</v>
      </c>
      <c r="G14" s="6"/>
      <c r="H14" s="6">
        <v>0</v>
      </c>
      <c r="I14" s="6"/>
      <c r="J14" s="6">
        <v>0</v>
      </c>
      <c r="K14" s="6"/>
      <c r="L14" s="6">
        <v>635.14</v>
      </c>
      <c r="M14" s="6"/>
      <c r="N14" s="6">
        <v>0</v>
      </c>
      <c r="O14" s="6"/>
      <c r="P14" s="6">
        <v>947.26</v>
      </c>
      <c r="Q14" s="6"/>
      <c r="R14" s="6">
        <v>1657.23</v>
      </c>
      <c r="S14" s="6"/>
      <c r="T14" s="6">
        <v>0</v>
      </c>
      <c r="U14" s="6"/>
      <c r="V14" s="6">
        <v>0</v>
      </c>
      <c r="W14" s="6"/>
      <c r="X14" s="6">
        <f t="shared" si="0"/>
        <v>6156.91</v>
      </c>
      <c r="Y14" s="6"/>
      <c r="Z14" s="6">
        <v>650.1</v>
      </c>
    </row>
    <row r="15" spans="2:26" x14ac:dyDescent="0.25">
      <c r="B15">
        <v>1177</v>
      </c>
      <c r="C15" s="5" t="s">
        <v>24</v>
      </c>
      <c r="D15" s="6">
        <v>2288.2399999999998</v>
      </c>
      <c r="F15" s="6">
        <v>2286.75</v>
      </c>
      <c r="G15" s="6"/>
      <c r="H15" s="6">
        <v>2321.25</v>
      </c>
      <c r="I15" s="6"/>
      <c r="J15" s="6">
        <v>0</v>
      </c>
      <c r="K15" s="6"/>
      <c r="L15" s="6">
        <v>635.14</v>
      </c>
      <c r="M15" s="6"/>
      <c r="N15" s="6">
        <v>0</v>
      </c>
      <c r="O15" s="6"/>
      <c r="P15" s="6">
        <v>454.7</v>
      </c>
      <c r="Q15" s="6"/>
      <c r="R15" s="6">
        <v>246.95</v>
      </c>
      <c r="S15" s="6"/>
      <c r="T15" s="6">
        <v>0</v>
      </c>
      <c r="U15" s="6"/>
      <c r="V15" s="6">
        <v>0</v>
      </c>
      <c r="W15" s="6"/>
      <c r="X15" s="6">
        <f t="shared" si="0"/>
        <v>4541.4900000000007</v>
      </c>
      <c r="Y15" s="6"/>
      <c r="Z15" s="6">
        <v>368.64</v>
      </c>
    </row>
    <row r="16" spans="2:26" x14ac:dyDescent="0.25">
      <c r="B16">
        <v>1240</v>
      </c>
      <c r="C16" s="5" t="s">
        <v>25</v>
      </c>
      <c r="D16" s="6">
        <v>2199.81</v>
      </c>
      <c r="F16" s="6">
        <v>2199.08</v>
      </c>
      <c r="G16" s="6"/>
      <c r="H16" s="6">
        <v>0</v>
      </c>
      <c r="I16" s="6"/>
      <c r="J16" s="6">
        <v>1721.12</v>
      </c>
      <c r="K16" s="6"/>
      <c r="L16" s="6">
        <v>468.47</v>
      </c>
      <c r="M16" s="6"/>
      <c r="N16" s="6">
        <v>0</v>
      </c>
      <c r="O16" s="6"/>
      <c r="P16" s="6">
        <v>363.82</v>
      </c>
      <c r="Q16" s="6"/>
      <c r="R16" s="6">
        <v>121.87</v>
      </c>
      <c r="S16" s="6"/>
      <c r="T16" s="6">
        <v>0</v>
      </c>
      <c r="U16" s="6"/>
      <c r="V16" s="6">
        <v>0</v>
      </c>
      <c r="W16" s="6"/>
      <c r="X16" s="6">
        <f t="shared" si="0"/>
        <v>3902.98</v>
      </c>
      <c r="Y16" s="6"/>
      <c r="Z16" s="6">
        <v>313.61</v>
      </c>
    </row>
    <row r="17" spans="2:26" x14ac:dyDescent="0.25">
      <c r="B17">
        <v>1178</v>
      </c>
      <c r="C17" s="5" t="s">
        <v>26</v>
      </c>
      <c r="D17" s="6">
        <v>3012.59</v>
      </c>
      <c r="F17" s="6">
        <v>3001.04</v>
      </c>
      <c r="G17" s="6"/>
      <c r="H17" s="6">
        <v>0</v>
      </c>
      <c r="I17" s="6"/>
      <c r="J17" s="6">
        <v>0</v>
      </c>
      <c r="K17" s="6"/>
      <c r="L17" s="6">
        <v>620.48</v>
      </c>
      <c r="M17" s="6"/>
      <c r="N17" s="6">
        <v>0</v>
      </c>
      <c r="O17" s="6"/>
      <c r="P17" s="6">
        <v>253.52</v>
      </c>
      <c r="Q17" s="6"/>
      <c r="R17" s="6">
        <v>13.28</v>
      </c>
      <c r="S17" s="6"/>
      <c r="T17" s="6">
        <v>0</v>
      </c>
      <c r="U17" s="6"/>
      <c r="V17" s="6">
        <v>0</v>
      </c>
      <c r="W17" s="6"/>
      <c r="X17" s="6">
        <f t="shared" si="0"/>
        <v>3354.72</v>
      </c>
      <c r="Y17" s="6"/>
      <c r="Z17" s="6">
        <v>240.08</v>
      </c>
    </row>
    <row r="18" spans="2:26" x14ac:dyDescent="0.25">
      <c r="B18">
        <v>1268</v>
      </c>
      <c r="C18" s="5" t="s">
        <v>27</v>
      </c>
      <c r="D18" s="6">
        <v>4886.8599999999997</v>
      </c>
      <c r="E18" s="6"/>
      <c r="F18" s="6">
        <v>4886.8599999999997</v>
      </c>
      <c r="G18" s="6"/>
      <c r="H18" s="6">
        <v>0</v>
      </c>
      <c r="I18" s="6"/>
      <c r="J18" s="6">
        <v>0</v>
      </c>
      <c r="K18" s="6"/>
      <c r="L18" s="6">
        <v>943.26</v>
      </c>
      <c r="M18" s="6"/>
      <c r="N18" s="6">
        <v>0</v>
      </c>
      <c r="O18" s="6"/>
      <c r="P18" s="6">
        <v>493.74</v>
      </c>
      <c r="Q18" s="6"/>
      <c r="R18" s="6">
        <v>309.69</v>
      </c>
      <c r="S18" s="6"/>
      <c r="T18" s="6">
        <v>0</v>
      </c>
      <c r="U18" s="6"/>
      <c r="V18" s="6"/>
      <c r="W18" s="6"/>
      <c r="X18" s="6">
        <f t="shared" si="0"/>
        <v>5026.6900000000005</v>
      </c>
      <c r="Y18" s="6"/>
      <c r="Z18" s="6">
        <v>390.94</v>
      </c>
    </row>
    <row r="19" spans="2:26" x14ac:dyDescent="0.25">
      <c r="B19">
        <v>1239</v>
      </c>
      <c r="C19" s="5" t="s">
        <v>28</v>
      </c>
      <c r="D19" s="6">
        <v>3605.81</v>
      </c>
      <c r="F19" s="6">
        <v>3604.62</v>
      </c>
      <c r="G19" s="6"/>
      <c r="H19" s="6">
        <v>0</v>
      </c>
      <c r="I19" s="6"/>
      <c r="J19" s="6">
        <v>0</v>
      </c>
      <c r="K19" s="6"/>
      <c r="L19" s="6">
        <v>746.14</v>
      </c>
      <c r="M19" s="6"/>
      <c r="N19" s="6">
        <v>0</v>
      </c>
      <c r="O19" s="6"/>
      <c r="P19" s="6">
        <v>325.95</v>
      </c>
      <c r="Q19" s="6"/>
      <c r="R19" s="6">
        <v>74.53</v>
      </c>
      <c r="S19" s="6"/>
      <c r="T19" s="6">
        <v>0</v>
      </c>
      <c r="U19" s="6"/>
      <c r="V19" s="6">
        <v>0</v>
      </c>
      <c r="W19" s="6"/>
      <c r="X19" s="6">
        <f t="shared" si="0"/>
        <v>3950.28</v>
      </c>
      <c r="Y19" s="6"/>
      <c r="Z19" s="6">
        <v>288.36</v>
      </c>
    </row>
    <row r="20" spans="2:26" x14ac:dyDescent="0.25">
      <c r="B20">
        <v>1180</v>
      </c>
      <c r="C20" s="5" t="s">
        <v>29</v>
      </c>
      <c r="D20" s="6">
        <v>2686.76</v>
      </c>
      <c r="F20" s="6">
        <v>2682.49</v>
      </c>
      <c r="G20" s="6"/>
      <c r="H20" s="6">
        <v>0</v>
      </c>
      <c r="I20" s="6"/>
      <c r="J20" s="6">
        <v>1721.12</v>
      </c>
      <c r="K20" s="6"/>
      <c r="L20" s="6">
        <v>855.21</v>
      </c>
      <c r="M20" s="6"/>
      <c r="N20" s="6">
        <v>0</v>
      </c>
      <c r="O20" s="6"/>
      <c r="P20" s="6">
        <v>426.08</v>
      </c>
      <c r="Q20" s="6"/>
      <c r="R20" s="6">
        <v>200.96</v>
      </c>
      <c r="S20" s="6"/>
      <c r="T20" s="6">
        <v>0</v>
      </c>
      <c r="U20" s="6"/>
      <c r="V20" s="6">
        <v>0</v>
      </c>
      <c r="W20" s="6"/>
      <c r="X20" s="6">
        <f t="shared" si="0"/>
        <v>4631.78</v>
      </c>
      <c r="Y20" s="6"/>
      <c r="Z20" s="6">
        <v>352.28</v>
      </c>
    </row>
    <row r="21" spans="2:26" x14ac:dyDescent="0.25">
      <c r="B21">
        <v>1181</v>
      </c>
      <c r="C21" s="5" t="s">
        <v>30</v>
      </c>
      <c r="D21" s="6">
        <v>4517.93</v>
      </c>
      <c r="F21" s="6">
        <v>4510.76</v>
      </c>
      <c r="G21" s="6"/>
      <c r="H21" s="6">
        <v>0</v>
      </c>
      <c r="I21" s="6"/>
      <c r="J21" s="6">
        <v>0</v>
      </c>
      <c r="K21" s="6"/>
      <c r="L21" s="6">
        <v>635.14</v>
      </c>
      <c r="M21" s="6"/>
      <c r="N21" s="6">
        <v>0</v>
      </c>
      <c r="O21" s="6"/>
      <c r="P21" s="6">
        <v>441.09</v>
      </c>
      <c r="Q21" s="6"/>
      <c r="R21" s="6">
        <v>225.07</v>
      </c>
      <c r="S21" s="6"/>
      <c r="T21" s="6">
        <v>0</v>
      </c>
      <c r="U21" s="6"/>
      <c r="V21" s="6">
        <v>0</v>
      </c>
      <c r="W21" s="6"/>
      <c r="X21" s="6">
        <f t="shared" si="0"/>
        <v>4479.7400000000007</v>
      </c>
      <c r="Y21" s="6"/>
      <c r="Z21" s="6">
        <v>360.86</v>
      </c>
    </row>
    <row r="22" spans="2:26" x14ac:dyDescent="0.25">
      <c r="B22">
        <v>1252</v>
      </c>
      <c r="C22" s="5" t="s">
        <v>31</v>
      </c>
      <c r="D22" s="6">
        <v>2199.81</v>
      </c>
      <c r="F22" s="6">
        <v>2199.08</v>
      </c>
      <c r="G22" s="6"/>
      <c r="H22" s="6">
        <v>0</v>
      </c>
      <c r="I22" s="6"/>
      <c r="J22" s="6">
        <v>500</v>
      </c>
      <c r="K22" s="6"/>
      <c r="L22" s="6">
        <v>549.5</v>
      </c>
      <c r="M22" s="6"/>
      <c r="N22" s="6">
        <v>0</v>
      </c>
      <c r="O22" s="6"/>
      <c r="P22" s="6">
        <v>220.14</v>
      </c>
      <c r="Q22" s="6"/>
      <c r="R22" s="6">
        <v>0</v>
      </c>
      <c r="S22" s="6"/>
      <c r="T22" s="6">
        <v>0</v>
      </c>
      <c r="U22" s="6"/>
      <c r="V22" s="6"/>
      <c r="W22" s="6"/>
      <c r="X22" s="6">
        <f t="shared" si="0"/>
        <v>3028.44</v>
      </c>
      <c r="Y22" s="6"/>
      <c r="Z22" s="6">
        <v>215.92</v>
      </c>
    </row>
    <row r="23" spans="2:26" x14ac:dyDescent="0.25">
      <c r="B23">
        <v>1224</v>
      </c>
      <c r="C23" s="5" t="s">
        <v>32</v>
      </c>
      <c r="D23" s="6">
        <v>2199.81</v>
      </c>
      <c r="F23" s="6">
        <v>2199.08</v>
      </c>
      <c r="G23" s="6"/>
      <c r="H23" s="6">
        <v>0</v>
      </c>
      <c r="I23" s="6"/>
      <c r="J23" s="6">
        <v>1721.12</v>
      </c>
      <c r="K23" s="6"/>
      <c r="L23" s="6">
        <v>0</v>
      </c>
      <c r="M23" s="6"/>
      <c r="N23" s="6">
        <v>0</v>
      </c>
      <c r="O23" s="6"/>
      <c r="P23" s="6">
        <v>363.82</v>
      </c>
      <c r="Q23" s="6"/>
      <c r="R23" s="6">
        <v>121.87</v>
      </c>
      <c r="S23" s="6"/>
      <c r="T23" s="6">
        <v>0</v>
      </c>
      <c r="U23" s="6"/>
      <c r="V23" s="6">
        <v>0</v>
      </c>
      <c r="W23" s="6"/>
      <c r="X23" s="6">
        <f t="shared" si="0"/>
        <v>3434.5099999999998</v>
      </c>
      <c r="Y23" s="6"/>
      <c r="Z23" s="6">
        <v>313.61</v>
      </c>
    </row>
    <row r="24" spans="2:26" x14ac:dyDescent="0.25">
      <c r="B24">
        <v>1183</v>
      </c>
      <c r="C24" s="5" t="s">
        <v>33</v>
      </c>
      <c r="D24" s="6">
        <v>5353.3</v>
      </c>
      <c r="F24" s="6">
        <v>5349.8</v>
      </c>
      <c r="G24" s="6"/>
      <c r="H24" s="6">
        <v>0</v>
      </c>
      <c r="I24" s="6"/>
      <c r="J24" s="6">
        <v>0</v>
      </c>
      <c r="K24" s="6"/>
      <c r="L24" s="6">
        <v>0</v>
      </c>
      <c r="M24" s="6"/>
      <c r="N24" s="6">
        <v>0</v>
      </c>
      <c r="O24" s="6"/>
      <c r="P24" s="6">
        <v>558.54999999999995</v>
      </c>
      <c r="Q24" s="6"/>
      <c r="R24" s="6">
        <v>998.88</v>
      </c>
      <c r="S24" s="6"/>
      <c r="T24" s="6">
        <v>54.87</v>
      </c>
      <c r="U24" s="6"/>
      <c r="V24" s="6">
        <v>0</v>
      </c>
      <c r="W24" s="6"/>
      <c r="X24" s="6">
        <f t="shared" si="0"/>
        <v>3737.5</v>
      </c>
      <c r="Y24" s="6"/>
      <c r="Z24" s="6">
        <v>427.98</v>
      </c>
    </row>
    <row r="25" spans="2:26" x14ac:dyDescent="0.25">
      <c r="B25">
        <v>1185</v>
      </c>
      <c r="C25" s="5" t="s">
        <v>34</v>
      </c>
      <c r="D25" s="6">
        <v>4517.93</v>
      </c>
      <c r="F25" s="6">
        <v>4510.76</v>
      </c>
      <c r="G25" s="6"/>
      <c r="H25" s="6">
        <v>0</v>
      </c>
      <c r="I25" s="6"/>
      <c r="J25" s="6">
        <f>400+1804.3</f>
        <v>2204.3000000000002</v>
      </c>
      <c r="K25" s="6"/>
      <c r="L25" s="6">
        <v>1327.27</v>
      </c>
      <c r="M25" s="6"/>
      <c r="N25" s="6">
        <v>0</v>
      </c>
      <c r="O25" s="6"/>
      <c r="P25" s="6">
        <v>693.69</v>
      </c>
      <c r="Q25" s="6"/>
      <c r="R25" s="6">
        <v>597.74</v>
      </c>
      <c r="S25" s="6"/>
      <c r="T25" s="6">
        <v>0</v>
      </c>
      <c r="U25" s="6"/>
      <c r="V25" s="6">
        <v>0</v>
      </c>
      <c r="W25" s="6"/>
      <c r="X25" s="6">
        <f t="shared" si="0"/>
        <v>6750.9</v>
      </c>
      <c r="Y25" s="6"/>
      <c r="Z25" s="6">
        <v>505.2</v>
      </c>
    </row>
    <row r="26" spans="2:26" x14ac:dyDescent="0.25">
      <c r="D26" s="6"/>
      <c r="F26" s="6"/>
      <c r="G26" s="6"/>
      <c r="H26" s="6"/>
      <c r="I26" s="6"/>
      <c r="J26" s="6"/>
      <c r="K26" s="6"/>
      <c r="L26" s="6"/>
      <c r="M26" s="6"/>
      <c r="N26" s="6">
        <v>0</v>
      </c>
      <c r="O26" s="6"/>
      <c r="P26" s="6"/>
      <c r="Q26" s="6"/>
      <c r="R26" s="6"/>
      <c r="S26" s="6"/>
      <c r="T26" s="6"/>
      <c r="U26" s="6"/>
      <c r="V26" s="6">
        <v>0</v>
      </c>
      <c r="W26" s="6"/>
      <c r="X26" s="6">
        <f>F26+J26+N26-P26-R26-T26+V26</f>
        <v>0</v>
      </c>
      <c r="Y26" s="6"/>
      <c r="Z26" s="6"/>
    </row>
    <row r="27" spans="2:26" x14ac:dyDescent="0.25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2:26" x14ac:dyDescent="0.25">
      <c r="B28" t="s">
        <v>35</v>
      </c>
      <c r="C28" s="7">
        <v>14</v>
      </c>
      <c r="D28" s="7" t="s">
        <v>36</v>
      </c>
      <c r="F28" s="6">
        <f>SUM(F12:F25)</f>
        <v>52572.790000000015</v>
      </c>
      <c r="G28" s="6"/>
      <c r="H28" s="6">
        <f>SUM(H12:H25)</f>
        <v>6069.46</v>
      </c>
      <c r="I28" s="6"/>
      <c r="J28" s="6">
        <f>SUM(J12:J25)</f>
        <v>10081.689999999999</v>
      </c>
      <c r="K28" s="6"/>
      <c r="L28" s="6">
        <f>SUM(L12:L25)</f>
        <v>8852.1</v>
      </c>
      <c r="M28" s="6"/>
      <c r="N28" s="6">
        <f>SUM(N12:N27)</f>
        <v>0</v>
      </c>
      <c r="O28" s="6"/>
      <c r="P28" s="6">
        <f>SUM(P12:P25)</f>
        <v>6867.3799999999992</v>
      </c>
      <c r="Q28" s="6"/>
      <c r="R28" s="6">
        <f>SUM(R12:R25)</f>
        <v>5389.1</v>
      </c>
      <c r="S28" s="6"/>
      <c r="T28" s="6">
        <f>SUM(T12:T25)</f>
        <v>1643.6499999999999</v>
      </c>
      <c r="U28" s="6"/>
      <c r="V28" s="6">
        <f>SUM(V12:V27)</f>
        <v>0</v>
      </c>
      <c r="W28" s="6"/>
      <c r="X28" s="6">
        <f>SUM(X12:X25)</f>
        <v>63675.91</v>
      </c>
      <c r="Y28" s="6"/>
      <c r="Z28" s="6">
        <f>SUM(Z12:Z25)</f>
        <v>5433.8499999999995</v>
      </c>
    </row>
    <row r="30" spans="2:26" x14ac:dyDescent="0.25">
      <c r="B30" t="s">
        <v>37</v>
      </c>
      <c r="C30" s="7">
        <f>C28</f>
        <v>14</v>
      </c>
      <c r="D30" s="7" t="s">
        <v>36</v>
      </c>
      <c r="F30" s="6">
        <f>F28</f>
        <v>52572.790000000015</v>
      </c>
      <c r="G30" s="6"/>
      <c r="H30" s="6">
        <f>H28</f>
        <v>6069.46</v>
      </c>
      <c r="J30" s="6">
        <f>J28</f>
        <v>10081.689999999999</v>
      </c>
      <c r="K30" s="6"/>
      <c r="L30" s="6">
        <f>L28</f>
        <v>8852.1</v>
      </c>
      <c r="N30" s="6">
        <f>N28</f>
        <v>0</v>
      </c>
      <c r="P30" s="6">
        <f>P28</f>
        <v>6867.3799999999992</v>
      </c>
      <c r="R30" s="6">
        <f>R28</f>
        <v>5389.1</v>
      </c>
      <c r="T30" s="6">
        <f>T28</f>
        <v>1643.6499999999999</v>
      </c>
      <c r="V30" s="6">
        <f>V28</f>
        <v>0</v>
      </c>
      <c r="X30" s="6">
        <f>X28</f>
        <v>63675.91</v>
      </c>
      <c r="Z30" s="6">
        <f>Z28</f>
        <v>5433.8499999999995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2025-02-27T20:20:52Z</dcterms:modified>
</cp:coreProperties>
</file>